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 Finney\Dropbox (Personal)\Air Cap Instructor Access\General Resources\"/>
    </mc:Choice>
  </mc:AlternateContent>
  <xr:revisionPtr revIDLastSave="0" documentId="13_ncr:1_{E8C21ABC-1690-493D-80FF-DB6387A6A420}" xr6:coauthVersionLast="47" xr6:coauthVersionMax="47" xr10:uidLastSave="{00000000-0000-0000-0000-000000000000}"/>
  <bookViews>
    <workbookView xWindow="-98" yWindow="-98" windowWidth="21795" windowHeight="12975" xr2:uid="{44E9BC7E-7D2E-414A-850C-9C5D9DF32030}"/>
  </bookViews>
  <sheets>
    <sheet name="Sheet1" sheetId="1" r:id="rId1"/>
  </sheets>
  <definedNames>
    <definedName name="_xlnm.Print_Area" localSheetId="0">Sheet1!$B$2:$K$34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1" l="1"/>
  <c r="I22" i="1"/>
  <c r="N22" i="1" s="1"/>
  <c r="I20" i="1"/>
  <c r="N20" i="1" s="1"/>
  <c r="I18" i="1"/>
  <c r="N18" i="1" s="1"/>
  <c r="I16" i="1"/>
  <c r="AC7" i="1"/>
  <c r="AC6" i="1"/>
  <c r="AC5" i="1"/>
  <c r="P5" i="1"/>
  <c r="P6" i="1"/>
  <c r="P7" i="1"/>
  <c r="E10" i="1"/>
  <c r="N24" i="1" l="1"/>
  <c r="I24" i="1" s="1"/>
  <c r="I26" i="1" s="1"/>
</calcChain>
</file>

<file path=xl/sharedStrings.xml><?xml version="1.0" encoding="utf-8"?>
<sst xmlns="http://schemas.openxmlformats.org/spreadsheetml/2006/main" count="58" uniqueCount="46">
  <si>
    <t>ITEM</t>
  </si>
  <si>
    <t>QUANTITY</t>
  </si>
  <si>
    <t>PRICE</t>
  </si>
  <si>
    <t>TAX:</t>
  </si>
  <si>
    <t>TOTAL:</t>
  </si>
  <si>
    <t>SalesTicket</t>
  </si>
  <si>
    <t>Hobbs Total:</t>
  </si>
  <si>
    <t>Starting Hobbs:</t>
  </si>
  <si>
    <t>Ending Hobbs:</t>
  </si>
  <si>
    <t>Ending Tach:</t>
  </si>
  <si>
    <t>N-Num:</t>
  </si>
  <si>
    <t>Date:</t>
  </si>
  <si>
    <t>Time:</t>
  </si>
  <si>
    <t>N70541 Rental</t>
  </si>
  <si>
    <t>RedBird Rental</t>
  </si>
  <si>
    <t>Training</t>
  </si>
  <si>
    <t>SELECT PAYMENT OPTION:</t>
  </si>
  <si>
    <t>CASH APP</t>
  </si>
  <si>
    <t>PERSONAL CHECK</t>
  </si>
  <si>
    <t>CASH</t>
  </si>
  <si>
    <t>APPLY TO CREDIT CARD ON FILE</t>
  </si>
  <si>
    <t>Customer Name:</t>
  </si>
  <si>
    <t>CFI Initials:</t>
  </si>
  <si>
    <t>Location:</t>
  </si>
  <si>
    <t>PRODUCT</t>
  </si>
  <si>
    <t>RATE</t>
  </si>
  <si>
    <t>T-RATE</t>
  </si>
  <si>
    <t>N-Num</t>
  </si>
  <si>
    <t>N70541</t>
  </si>
  <si>
    <t>RedBird</t>
  </si>
  <si>
    <t>NA</t>
  </si>
  <si>
    <t>LOCATION</t>
  </si>
  <si>
    <t>AAO</t>
  </si>
  <si>
    <t>1K1</t>
  </si>
  <si>
    <t>Discovery</t>
  </si>
  <si>
    <t>(Note - a 4% admin fee will be added to final invoice on CC transactions)</t>
  </si>
  <si>
    <t>APPLY TO PRE-PAID ACCOUNT CREDIT</t>
  </si>
  <si>
    <t>Promo Code:</t>
  </si>
  <si>
    <t>N371DS</t>
  </si>
  <si>
    <t>Adv Training</t>
  </si>
  <si>
    <t>N7074R</t>
  </si>
  <si>
    <t>N7074R Rental</t>
  </si>
  <si>
    <t>INVOICE FOR ELECTRONIC PAYMENT</t>
  </si>
  <si>
    <t>Comment:</t>
  </si>
  <si>
    <t>Training Cust. AC</t>
  </si>
  <si>
    <t>PPL 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</si>
</sst>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165" fontId="0" fillId="0" borderId="0" xfId="0" applyNumberFormat="1"/>
    <xf numFmtId="0" fontId="3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/>
    <xf numFmtId="0" fontId="1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164" fontId="0" fillId="0" borderId="2" xfId="0" applyNumberFormat="1" applyBorder="1" applyProtection="1">
      <protection locked="0"/>
    </xf>
    <xf numFmtId="2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 applyProtection="1">
      <alignment horizontal="left"/>
      <protection locked="0"/>
    </xf>
    <xf numFmtId="20" fontId="0" fillId="0" borderId="2" xfId="0" applyNumberFormat="1" applyBorder="1" applyAlignment="1" applyProtection="1">
      <alignment horizontal="left"/>
      <protection locked="0"/>
    </xf>
    <xf numFmtId="164" fontId="0" fillId="0" borderId="2" xfId="0" applyNumberFormat="1" applyBorder="1"/>
    <xf numFmtId="0" fontId="4" fillId="0" borderId="0" xfId="0" applyFont="1"/>
    <xf numFmtId="0" fontId="0" fillId="0" borderId="0" xfId="0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65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114301</xdr:colOff>
      <xdr:row>1</xdr:row>
      <xdr:rowOff>101600</xdr:rowOff>
    </xdr:from>
    <xdr:to>
      <xdr:col>4</xdr:col>
      <xdr:colOff>330200</xdr:colOff>
      <xdr:row>5</xdr:row>
      <xdr:rowOff>133759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1" y="292100"/>
          <a:ext cx="1435099" cy="914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E6AF3-D509-45EE-B78A-FF1411D21765}">
  <dimension ref="B1:AC35"/>
  <sheetViews>
    <sheetView showGridLines="0" tabSelected="1" workbookViewId="0">
      <selection activeCell="H5" sqref="H5"/>
    </sheetView>
  </sheetViews>
  <sheetFormatPr defaultRowHeight="14.25" x14ac:dyDescent="0.45"/>
  <cols>
    <col min="2" max="2" width="1.86328125" customWidth="1"/>
    <col min="10" max="10" width="9.3984375" bestFit="1" customWidth="1"/>
    <col min="12" max="12" width="99.1328125" customWidth="1"/>
    <col min="14" max="14" width="13.59765625" customWidth="1"/>
  </cols>
  <sheetData>
    <row r="1" spans="2:29" ht="14.65" thickBot="1" x14ac:dyDescent="0.5">
      <c r="N1" s="18" t="s">
        <v>24</v>
      </c>
      <c r="O1" s="18" t="s">
        <v>25</v>
      </c>
      <c r="P1" s="18" t="s">
        <v>26</v>
      </c>
      <c r="S1" s="18" t="s">
        <v>27</v>
      </c>
      <c r="U1" s="18" t="s">
        <v>31</v>
      </c>
      <c r="AA1" s="18" t="s">
        <v>24</v>
      </c>
      <c r="AB1" s="18" t="s">
        <v>25</v>
      </c>
      <c r="AC1" s="18" t="s">
        <v>26</v>
      </c>
    </row>
    <row r="2" spans="2:29" x14ac:dyDescent="0.45">
      <c r="B2" s="5"/>
      <c r="C2" s="6"/>
      <c r="D2" s="6"/>
      <c r="E2" s="6"/>
      <c r="F2" s="6"/>
      <c r="G2" s="6"/>
      <c r="H2" s="6"/>
      <c r="I2" s="6"/>
      <c r="J2" s="6"/>
      <c r="K2" s="7"/>
      <c r="N2" t="s">
        <v>15</v>
      </c>
      <c r="O2">
        <v>65</v>
      </c>
      <c r="P2">
        <v>0</v>
      </c>
      <c r="S2" t="s">
        <v>28</v>
      </c>
      <c r="U2" t="s">
        <v>32</v>
      </c>
      <c r="AA2" t="s">
        <v>15</v>
      </c>
      <c r="AB2">
        <v>65</v>
      </c>
      <c r="AC2">
        <v>0</v>
      </c>
    </row>
    <row r="3" spans="2:29" ht="25.5" x14ac:dyDescent="0.75">
      <c r="B3" s="8"/>
      <c r="I3" s="10" t="s">
        <v>5</v>
      </c>
      <c r="K3" s="9"/>
      <c r="N3" t="s">
        <v>39</v>
      </c>
      <c r="O3">
        <v>70</v>
      </c>
      <c r="P3">
        <v>0</v>
      </c>
      <c r="S3" t="s">
        <v>40</v>
      </c>
      <c r="U3" t="s">
        <v>33</v>
      </c>
      <c r="AA3" t="s">
        <v>39</v>
      </c>
      <c r="AB3">
        <v>70</v>
      </c>
      <c r="AC3">
        <v>0</v>
      </c>
    </row>
    <row r="4" spans="2:29" x14ac:dyDescent="0.45">
      <c r="B4" s="8"/>
      <c r="K4" s="9"/>
      <c r="N4" t="s">
        <v>44</v>
      </c>
      <c r="O4">
        <v>80</v>
      </c>
      <c r="P4">
        <v>0</v>
      </c>
      <c r="S4" t="s">
        <v>38</v>
      </c>
      <c r="AA4" t="s">
        <v>44</v>
      </c>
      <c r="AB4">
        <v>80</v>
      </c>
      <c r="AC4">
        <v>0</v>
      </c>
    </row>
    <row r="5" spans="2:29" ht="14.65" customHeight="1" x14ac:dyDescent="0.45">
      <c r="B5" s="8"/>
      <c r="G5" s="2" t="s">
        <v>10</v>
      </c>
      <c r="H5" s="17"/>
      <c r="I5" s="2" t="s">
        <v>11</v>
      </c>
      <c r="J5" s="19"/>
      <c r="K5" s="9"/>
      <c r="N5" t="s">
        <v>13</v>
      </c>
      <c r="O5">
        <v>150</v>
      </c>
      <c r="P5">
        <f>IF($H$6="AAO",0.075,0.065)</f>
        <v>7.4999999999999997E-2</v>
      </c>
      <c r="S5" t="s">
        <v>29</v>
      </c>
      <c r="AA5" t="s">
        <v>13</v>
      </c>
      <c r="AB5">
        <v>140</v>
      </c>
      <c r="AC5">
        <f>IF($H$6="AAO",0.075,0.065)</f>
        <v>7.4999999999999997E-2</v>
      </c>
    </row>
    <row r="6" spans="2:29" x14ac:dyDescent="0.45">
      <c r="B6" s="8"/>
      <c r="G6" s="2" t="s">
        <v>23</v>
      </c>
      <c r="H6" s="17" t="s">
        <v>32</v>
      </c>
      <c r="I6" s="2" t="s">
        <v>12</v>
      </c>
      <c r="J6" s="20"/>
      <c r="K6" s="9"/>
      <c r="N6" t="s">
        <v>41</v>
      </c>
      <c r="O6">
        <v>150</v>
      </c>
      <c r="P6">
        <f>IF($H$6="AAO",0.075,0.065)</f>
        <v>7.4999999999999997E-2</v>
      </c>
      <c r="S6" t="s">
        <v>30</v>
      </c>
      <c r="AA6" t="s">
        <v>41</v>
      </c>
      <c r="AB6">
        <v>140</v>
      </c>
      <c r="AC6">
        <f>IF($H$6="AAO",0.075,0.065)</f>
        <v>7.4999999999999997E-2</v>
      </c>
    </row>
    <row r="7" spans="2:29" ht="25.15" customHeight="1" x14ac:dyDescent="0.45">
      <c r="B7" s="8"/>
      <c r="K7" s="9"/>
      <c r="N7" t="s">
        <v>14</v>
      </c>
      <c r="O7">
        <v>30</v>
      </c>
      <c r="P7">
        <f>IF($H$6="AAO",0.075,0.065)</f>
        <v>7.4999999999999997E-2</v>
      </c>
      <c r="AA7" t="s">
        <v>14</v>
      </c>
      <c r="AB7">
        <v>30</v>
      </c>
      <c r="AC7">
        <f>IF($H$6="AAO",0.075,0.065)</f>
        <v>7.4999999999999997E-2</v>
      </c>
    </row>
    <row r="8" spans="2:29" x14ac:dyDescent="0.45">
      <c r="B8" s="8"/>
      <c r="C8" t="s">
        <v>7</v>
      </c>
      <c r="E8" s="15"/>
      <c r="H8" t="s">
        <v>8</v>
      </c>
      <c r="J8" s="15"/>
      <c r="K8" s="9"/>
      <c r="N8" t="s">
        <v>34</v>
      </c>
      <c r="O8">
        <v>185</v>
      </c>
      <c r="P8">
        <v>0</v>
      </c>
      <c r="AA8" t="s">
        <v>34</v>
      </c>
      <c r="AB8">
        <v>185</v>
      </c>
      <c r="AC8">
        <v>0</v>
      </c>
    </row>
    <row r="9" spans="2:29" x14ac:dyDescent="0.45">
      <c r="B9" s="8"/>
      <c r="K9" s="9"/>
      <c r="N9" t="s">
        <v>45</v>
      </c>
      <c r="O9">
        <v>185</v>
      </c>
      <c r="P9">
        <v>0</v>
      </c>
      <c r="AA9" t="s">
        <v>45</v>
      </c>
      <c r="AB9">
        <v>185</v>
      </c>
      <c r="AC9">
        <v>0</v>
      </c>
    </row>
    <row r="10" spans="2:29" x14ac:dyDescent="0.45">
      <c r="B10" s="8"/>
      <c r="C10" t="s">
        <v>6</v>
      </c>
      <c r="E10" s="21" t="str">
        <f>IF((E8=""),"",(J8-E8))</f>
        <v/>
      </c>
      <c r="H10" t="s">
        <v>9</v>
      </c>
      <c r="J10" s="16"/>
      <c r="K10" s="9"/>
    </row>
    <row r="11" spans="2:29" x14ac:dyDescent="0.45">
      <c r="B11" s="8"/>
      <c r="K11" s="9"/>
    </row>
    <row r="12" spans="2:29" x14ac:dyDescent="0.45">
      <c r="B12" s="8"/>
      <c r="C12" t="s">
        <v>37</v>
      </c>
      <c r="E12" s="17"/>
      <c r="H12" t="s">
        <v>43</v>
      </c>
      <c r="I12" s="24"/>
      <c r="J12" s="25"/>
      <c r="K12" s="9"/>
    </row>
    <row r="13" spans="2:29" x14ac:dyDescent="0.45">
      <c r="B13" s="8"/>
      <c r="K13" s="9"/>
    </row>
    <row r="14" spans="2:29" x14ac:dyDescent="0.45">
      <c r="B14" s="8"/>
      <c r="C14" s="1" t="s">
        <v>0</v>
      </c>
      <c r="D14" s="1"/>
      <c r="F14" s="1" t="s">
        <v>1</v>
      </c>
      <c r="G14" s="1"/>
      <c r="I14" s="1" t="s">
        <v>2</v>
      </c>
      <c r="J14" s="1"/>
      <c r="K14" s="9"/>
    </row>
    <row r="15" spans="2:29" x14ac:dyDescent="0.45">
      <c r="B15" s="8"/>
      <c r="K15" s="9"/>
    </row>
    <row r="16" spans="2:29" x14ac:dyDescent="0.45">
      <c r="B16" s="8"/>
      <c r="C16" s="24"/>
      <c r="D16" s="25"/>
      <c r="F16" s="24"/>
      <c r="G16" s="25"/>
      <c r="I16" s="26">
        <f>IF(E12="PIGS",(IF(C16="",0,((VLOOKUP(C16,$AA$2:$AB$9,2,0))*F16))),(IF(C16="",0,((VLOOKUP(C16,$N$2:$O$9,2,0))*F16))))</f>
        <v>0</v>
      </c>
      <c r="J16" s="27"/>
      <c r="K16" s="9"/>
      <c r="N16" s="3">
        <f>IF(C16="",0,(VLOOKUP(C16,$N$2:$P$9,3,FALSE)*I16))</f>
        <v>0</v>
      </c>
    </row>
    <row r="17" spans="2:14" x14ac:dyDescent="0.45">
      <c r="B17" s="8"/>
      <c r="K17" s="9"/>
    </row>
    <row r="18" spans="2:14" x14ac:dyDescent="0.45">
      <c r="B18" s="8"/>
      <c r="C18" s="24"/>
      <c r="D18" s="25"/>
      <c r="F18" s="24"/>
      <c r="G18" s="25"/>
      <c r="I18" s="26">
        <f>IF(E12="PIGS",(IF(C18="",0,((VLOOKUP(C18,$AA$2:$AB$9,2,0))*F18))),(IF(C18="",0,((VLOOKUP(C18,$N$2:$O$9,2,0))*F18))))</f>
        <v>0</v>
      </c>
      <c r="J18" s="27"/>
      <c r="K18" s="9"/>
      <c r="N18" s="3">
        <f>IF(C18="",0,(VLOOKUP(C18,$N$2:$P$9,3,FALSE)*I18))</f>
        <v>0</v>
      </c>
    </row>
    <row r="19" spans="2:14" x14ac:dyDescent="0.45">
      <c r="B19" s="8"/>
      <c r="K19" s="9"/>
    </row>
    <row r="20" spans="2:14" x14ac:dyDescent="0.45">
      <c r="B20" s="8"/>
      <c r="C20" s="24"/>
      <c r="D20" s="25"/>
      <c r="F20" s="24"/>
      <c r="G20" s="25"/>
      <c r="I20" s="26">
        <f>IF(E12="PIGS",(IF(C20="",0,((VLOOKUP(C20,$AA$2:$AB$9,2,0))*F20))),(IF(C20="",0,((VLOOKUP(C20,$N$2:$O$9,2,0))*F20))))</f>
        <v>0</v>
      </c>
      <c r="J20" s="27"/>
      <c r="K20" s="9"/>
      <c r="N20" s="3">
        <f>IF(C20="",0,(VLOOKUP(C20,$N$2:$P$9,3,FALSE)*I20))</f>
        <v>0</v>
      </c>
    </row>
    <row r="21" spans="2:14" x14ac:dyDescent="0.45">
      <c r="B21" s="8"/>
      <c r="K21" s="9"/>
    </row>
    <row r="22" spans="2:14" x14ac:dyDescent="0.45">
      <c r="B22" s="8"/>
      <c r="C22" s="24"/>
      <c r="D22" s="25"/>
      <c r="F22" s="24"/>
      <c r="G22" s="25"/>
      <c r="I22" s="26">
        <f>IF(E12="PIGS",(IF(C22="",0,((VLOOKUP(C22,$AA$2:$AB$9,2,0))*F22))),(IF(C22="",0,((VLOOKUP(C22,$N$2:$O$9,2,0))*F22))))</f>
        <v>0</v>
      </c>
      <c r="J22" s="27"/>
      <c r="K22" s="9"/>
      <c r="N22" s="3">
        <f>IF(C22="",0,(VLOOKUP(C22,$N$2:$P$9,3,FALSE)*I22))</f>
        <v>0</v>
      </c>
    </row>
    <row r="23" spans="2:14" x14ac:dyDescent="0.45">
      <c r="B23" s="8"/>
      <c r="K23" s="9"/>
    </row>
    <row r="24" spans="2:14" x14ac:dyDescent="0.45">
      <c r="B24" s="8"/>
      <c r="F24" t="s">
        <v>3</v>
      </c>
      <c r="I24" s="26">
        <f>N24</f>
        <v>0</v>
      </c>
      <c r="J24" s="28"/>
      <c r="K24" s="9"/>
      <c r="N24" s="3">
        <f>SUM(N16:N23)</f>
        <v>0</v>
      </c>
    </row>
    <row r="25" spans="2:14" x14ac:dyDescent="0.45">
      <c r="B25" s="8"/>
      <c r="K25" s="9"/>
    </row>
    <row r="26" spans="2:14" x14ac:dyDescent="0.45">
      <c r="B26" s="8"/>
      <c r="F26" s="11" t="s">
        <v>4</v>
      </c>
      <c r="I26" s="26">
        <f>SUM(I16:J25)</f>
        <v>0</v>
      </c>
      <c r="J26" s="28"/>
      <c r="K26" s="9"/>
    </row>
    <row r="27" spans="2:14" x14ac:dyDescent="0.45">
      <c r="B27" s="8"/>
      <c r="K27" s="9"/>
    </row>
    <row r="28" spans="2:14" x14ac:dyDescent="0.45">
      <c r="B28" s="8"/>
      <c r="K28" s="9"/>
    </row>
    <row r="29" spans="2:14" x14ac:dyDescent="0.45">
      <c r="B29" s="8"/>
      <c r="K29" s="9"/>
    </row>
    <row r="30" spans="2:14" x14ac:dyDescent="0.45">
      <c r="B30" s="8"/>
      <c r="C30" s="4" t="s">
        <v>16</v>
      </c>
      <c r="F30" s="24"/>
      <c r="G30" s="29"/>
      <c r="H30" s="29"/>
      <c r="I30" s="29"/>
      <c r="J30" s="25"/>
      <c r="K30" s="9"/>
      <c r="N30" t="s">
        <v>17</v>
      </c>
    </row>
    <row r="31" spans="2:14" x14ac:dyDescent="0.45">
      <c r="B31" s="8"/>
      <c r="C31" s="4"/>
      <c r="F31" s="22" t="s">
        <v>35</v>
      </c>
      <c r="G31" s="23"/>
      <c r="H31" s="23"/>
      <c r="I31" s="23"/>
      <c r="J31" s="23"/>
      <c r="K31" s="9"/>
      <c r="N31" t="s">
        <v>18</v>
      </c>
    </row>
    <row r="32" spans="2:14" x14ac:dyDescent="0.45">
      <c r="B32" s="8"/>
      <c r="K32" s="9"/>
      <c r="N32" t="s">
        <v>19</v>
      </c>
    </row>
    <row r="33" spans="2:14" x14ac:dyDescent="0.45">
      <c r="B33" s="8"/>
      <c r="C33" s="4" t="s">
        <v>21</v>
      </c>
      <c r="E33" s="24"/>
      <c r="F33" s="25"/>
      <c r="H33" s="4" t="s">
        <v>22</v>
      </c>
      <c r="J33" s="17"/>
      <c r="K33" s="9"/>
      <c r="N33" t="s">
        <v>42</v>
      </c>
    </row>
    <row r="34" spans="2:14" ht="14.65" thickBot="1" x14ac:dyDescent="0.5">
      <c r="B34" s="12"/>
      <c r="C34" s="13"/>
      <c r="D34" s="13"/>
      <c r="E34" s="13"/>
      <c r="F34" s="13"/>
      <c r="G34" s="13"/>
      <c r="H34" s="13"/>
      <c r="I34" s="13"/>
      <c r="J34" s="13"/>
      <c r="K34" s="14"/>
      <c r="N34" t="s">
        <v>20</v>
      </c>
    </row>
    <row r="35" spans="2:14" x14ac:dyDescent="0.45">
      <c r="N35" t="s">
        <v>36</v>
      </c>
    </row>
  </sheetData>
  <sheetProtection algorithmName="SHA-512" hashValue="FXteg8EGSUtFLio5GSJLTXP90Vz6NMO26sAZNZmCHCiaq5nGd17W+SS2MHm+iJvUCaFEDEoqWV7BDbnZm6xjvg==" saltValue="xt6YyNDyziI58lSqxawIZg==" spinCount="100000" sheet="1" selectLockedCells="1"/>
  <mergeCells count="17">
    <mergeCell ref="I12:J12"/>
    <mergeCell ref="I24:J24"/>
    <mergeCell ref="I26:J26"/>
    <mergeCell ref="E33:F33"/>
    <mergeCell ref="F30:J30"/>
    <mergeCell ref="C20:D20"/>
    <mergeCell ref="F20:G20"/>
    <mergeCell ref="I20:J20"/>
    <mergeCell ref="C22:D22"/>
    <mergeCell ref="F22:G22"/>
    <mergeCell ref="I22:J22"/>
    <mergeCell ref="C16:D16"/>
    <mergeCell ref="F16:G16"/>
    <mergeCell ref="I16:J16"/>
    <mergeCell ref="C18:D18"/>
    <mergeCell ref="F18:G18"/>
    <mergeCell ref="I18:J18"/>
  </mergeCells>
  <dataValidations count="8">
    <dataValidation type="list" allowBlank="1" showInputMessage="1" showErrorMessage="1" sqref="H5" xr:uid="{48CAC65C-291E-486D-A7EE-D377043A76BF}">
      <formula1>S2:S6</formula1>
    </dataValidation>
    <dataValidation type="list" allowBlank="1" showInputMessage="1" showErrorMessage="1" sqref="H6" xr:uid="{4581D4F0-3A9C-47AD-945E-C52388109DC0}">
      <formula1>U2:U3</formula1>
    </dataValidation>
    <dataValidation type="date" allowBlank="1" showInputMessage="1" showErrorMessage="1" sqref="J5" xr:uid="{A0011073-6134-4DCA-A055-34370C77E77F}">
      <formula1>44562</formula1>
      <formula2>47848</formula2>
    </dataValidation>
    <dataValidation type="time" allowBlank="1" showInputMessage="1" showErrorMessage="1" sqref="J6" xr:uid="{1FA8BB4F-1346-42BD-B9DE-72D0912FB70C}">
      <formula1>0</formula1>
      <formula2>0.999305555555556</formula2>
    </dataValidation>
    <dataValidation type="whole" allowBlank="1" showInputMessage="1" showErrorMessage="1" sqref="F22:G22" xr:uid="{30D3B39B-D8B5-42D4-8A8F-7214BA5EEAAF}">
      <formula1>1</formula1>
      <formula2>4</formula2>
    </dataValidation>
    <dataValidation type="list" allowBlank="1" showInputMessage="1" showErrorMessage="1" sqref="C22:D22" xr:uid="{0303AD21-012E-4F7E-931C-9C19FCDEABAC}">
      <formula1>$N$2:$N$10</formula1>
    </dataValidation>
    <dataValidation type="list" allowBlank="1" showInputMessage="1" showErrorMessage="1" sqref="F30:J30" xr:uid="{8D21CB3A-9881-487C-9D1B-0D55C0DAB6B9}">
      <formula1>$N$30:$N$36</formula1>
    </dataValidation>
    <dataValidation type="list" allowBlank="1" showInputMessage="1" showErrorMessage="1" sqref="C16:D16 C18:D18 C20:D20" xr:uid="{CA73D1A5-DFDA-4B26-9870-3680B74AFFFA}">
      <formula1>$N$2:$N$10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 Finney</dc:creator>
  <cp:lastModifiedBy>Chuck Finney</cp:lastModifiedBy>
  <cp:lastPrinted>2022-06-18T04:54:08Z</cp:lastPrinted>
  <dcterms:created xsi:type="dcterms:W3CDTF">2020-08-22T23:28:17Z</dcterms:created>
  <dcterms:modified xsi:type="dcterms:W3CDTF">2024-10-01T20:55:38Z</dcterms:modified>
</cp:coreProperties>
</file>